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F12EA289-5781-47A0-8B4B-AEE8549D8C38}" xr6:coauthVersionLast="40" xr6:coauthVersionMax="40" xr10:uidLastSave="{00000000-0000-0000-0000-000000000000}"/>
  <bookViews>
    <workbookView xWindow="0" yWindow="0" windowWidth="22260" windowHeight="12645" activeTab="2" xr2:uid="{00000000-000D-0000-FFFF-FFFF00000000}"/>
  </bookViews>
  <sheets>
    <sheet name="Доходы" sheetId="1" r:id="rId1"/>
    <sheet name="Р МП" sheetId="2" r:id="rId2"/>
    <sheet name="Р РПр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H53" i="3" s="1"/>
  <c r="E53" i="3"/>
  <c r="F53" i="3" s="1"/>
  <c r="D53" i="3"/>
  <c r="H52" i="3"/>
  <c r="F52" i="3"/>
  <c r="H51" i="3"/>
  <c r="F51" i="3"/>
  <c r="H50" i="3"/>
  <c r="F50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6" i="3"/>
  <c r="F6" i="3"/>
  <c r="C27" i="2"/>
  <c r="G26" i="2"/>
  <c r="E26" i="2"/>
  <c r="G25" i="2"/>
  <c r="E25" i="2"/>
  <c r="F24" i="2"/>
  <c r="F27" i="2" s="1"/>
  <c r="D24" i="2"/>
  <c r="D27" i="2" s="1"/>
  <c r="E27" i="2" s="1"/>
  <c r="C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H41" i="1"/>
  <c r="F41" i="1"/>
  <c r="E41" i="1"/>
  <c r="H40" i="1"/>
  <c r="F40" i="1"/>
  <c r="E40" i="1"/>
  <c r="H39" i="1"/>
  <c r="E39" i="1"/>
  <c r="H38" i="1"/>
  <c r="E38" i="1"/>
  <c r="H37" i="1"/>
  <c r="F37" i="1"/>
  <c r="E37" i="1"/>
  <c r="H36" i="1"/>
  <c r="F36" i="1"/>
  <c r="E36" i="1"/>
  <c r="H35" i="1"/>
  <c r="F35" i="1"/>
  <c r="E35" i="1"/>
  <c r="G34" i="1"/>
  <c r="G33" i="1" s="1"/>
  <c r="E34" i="1"/>
  <c r="D34" i="1"/>
  <c r="F34" i="1" s="1"/>
  <c r="C34" i="1"/>
  <c r="C33" i="1"/>
  <c r="H32" i="1"/>
  <c r="F32" i="1"/>
  <c r="E32" i="1"/>
  <c r="H31" i="1"/>
  <c r="F31" i="1"/>
  <c r="E31" i="1"/>
  <c r="H30" i="1"/>
  <c r="F30" i="1"/>
  <c r="E30" i="1"/>
  <c r="H29" i="1"/>
  <c r="E29" i="1"/>
  <c r="H28" i="1"/>
  <c r="F28" i="1"/>
  <c r="E28" i="1"/>
  <c r="H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22" i="1"/>
  <c r="F22" i="1"/>
  <c r="E22" i="1"/>
  <c r="H21" i="1"/>
  <c r="F21" i="1"/>
  <c r="E21" i="1"/>
  <c r="H20" i="1"/>
  <c r="F20" i="1"/>
  <c r="E20" i="1"/>
  <c r="H19" i="1"/>
  <c r="E19" i="1"/>
  <c r="H18" i="1"/>
  <c r="F18" i="1"/>
  <c r="E18" i="1"/>
  <c r="H17" i="1"/>
  <c r="F17" i="1"/>
  <c r="E17" i="1"/>
  <c r="H16" i="1"/>
  <c r="F16" i="1"/>
  <c r="E16" i="1"/>
  <c r="H15" i="1"/>
  <c r="F15" i="1"/>
  <c r="E15" i="1"/>
  <c r="H14" i="1"/>
  <c r="F14" i="1"/>
  <c r="E14" i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8" i="1"/>
  <c r="F8" i="1"/>
  <c r="E8" i="1"/>
  <c r="H7" i="1"/>
  <c r="G7" i="1"/>
  <c r="D7" i="1"/>
  <c r="E7" i="1" s="1"/>
  <c r="C7" i="1"/>
  <c r="C6" i="1" s="1"/>
  <c r="E24" i="2" l="1"/>
  <c r="G24" i="2"/>
  <c r="G27" i="2" s="1"/>
  <c r="G6" i="1"/>
  <c r="D33" i="1"/>
  <c r="H34" i="1"/>
  <c r="D6" i="1"/>
  <c r="F7" i="1"/>
  <c r="E6" i="1" l="1"/>
  <c r="F6" i="1"/>
  <c r="H6" i="1"/>
  <c r="E33" i="1"/>
  <c r="F33" i="1"/>
  <c r="H33" i="1"/>
</calcChain>
</file>

<file path=xl/sharedStrings.xml><?xml version="1.0" encoding="utf-8"?>
<sst xmlns="http://schemas.openxmlformats.org/spreadsheetml/2006/main" count="181" uniqueCount="170">
  <si>
    <t xml:space="preserve">Ежеквартальные сведения об исполнении бюджета Дмитровского городского округа Московской области </t>
  </si>
  <si>
    <t>По доходам в разрезе видов доходов и в сравнении с соответствующим периодом прошлого года</t>
  </si>
  <si>
    <t>(тыс.руб.)</t>
  </si>
  <si>
    <t>Наименование</t>
  </si>
  <si>
    <t>Утвержденный  план 2021г.</t>
  </si>
  <si>
    <t xml:space="preserve">Исполнено на 01.07.2021г. </t>
  </si>
  <si>
    <t>отклонение (гр.3-гр.2)</t>
  </si>
  <si>
    <t>% исполнения</t>
  </si>
  <si>
    <t xml:space="preserve">Исполнено на 01.07.2020г. </t>
  </si>
  <si>
    <t>отклонение (гр.6-гр.3)</t>
  </si>
  <si>
    <t>Доходы всего</t>
  </si>
  <si>
    <t>Налоговые и неналоговые доходы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</si>
  <si>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</si>
  <si>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</si>
  <si>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</si>
  <si>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</si>
  <si>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</si>
  <si>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единый сельскохозяйственный налог</t>
  </si>
  <si>
    <t>патентная система налогообложения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</si>
  <si>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</si>
  <si>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</si>
  <si>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</si>
  <si>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</si>
  <si>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отмененные налоги и сборы</t>
  </si>
  <si>
    <t>неналоговые доходы, из них:</t>
  </si>
  <si>
    <t>арендная плата за землю (до разграничения)</t>
  </si>
  <si>
    <t>арендная плата за землю (собственность округа)</t>
  </si>
  <si>
    <t>аренда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</si>
  <si>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</si>
  <si>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</si>
  <si>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</t>
  </si>
  <si>
    <t>продажа имущества</t>
  </si>
  <si>
    <t>продажа земли (до разграничения)</t>
  </si>
  <si>
    <t>продажа земли (собственность округа)</t>
  </si>
  <si>
    <t>плата за увеличение площади земельных участков</t>
  </si>
  <si>
    <t>штрафы</t>
  </si>
  <si>
    <t>прочие</t>
  </si>
  <si>
    <t>Безвозмездные поступления, в т.ч.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</si>
  <si>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</si>
  <si>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</si>
  <si>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</si>
  <si>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</si>
  <si>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</si>
  <si>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</si>
  <si>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Дохолы от возврата остатков</t>
  </si>
  <si>
    <t>Возврат остатков</t>
  </si>
  <si>
    <t>По расходам в разрезе муниципальных программ и в сравнении с соответствующим периодом прошлого года</t>
  </si>
  <si>
    <t>отклонение (гр.5-гр.3)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</si>
  <si>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</si>
  <si>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</si>
  <si>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</si>
  <si>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</si>
  <si>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</si>
  <si>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</si>
  <si>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</si>
  <si>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</si>
  <si>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</si>
  <si>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</si>
  <si>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</si>
  <si>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</si>
  <si>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</si>
  <si>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</si>
  <si>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</si>
  <si>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</si>
  <si>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</si>
  <si>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</si>
  <si>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</si>
  <si>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</si>
  <si>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</si>
  <si>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</si>
  <si>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</si>
  <si>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По разделам и подразделам классификации расходов и в сравнении с соответствующим периодом прошлого года</t>
  </si>
  <si>
    <t>тыс. руб.</t>
  </si>
  <si>
    <t>Раздел / подраздел</t>
  </si>
  <si>
    <t>отклонение (гр.7-гр.4)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</si>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</sst>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&gt;=0.005]#,##0.00,;[Red][&lt;=-0.005]\-#,##0.00,;#,##0.0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workbookViewId="0">
      <selection activeCell="B4" sqref="B4"/>
    </sheetView>
  </sheetViews>
  <sheetFormatPr defaultRowHeight="15" x14ac:dyDescent="0.25"/>
  <cols>
    <col min="2" max="2" width="30.28515625" style="3" customWidth="1"/>
    <col min="3" max="3" width="17.28515625" customWidth="1"/>
    <col min="4" max="4" width="14.42578125" customWidth="1"/>
    <col min="5" max="5" width="14.7109375" customWidth="1"/>
    <col min="6" max="6" width="13.5703125" customWidth="1"/>
    <col min="7" max="7" width="14.28515625" customWidth="1"/>
    <col min="8" max="8" width="13.7109375" customWidth="1"/>
  </cols>
  <sheetData>
    <row r="1" spans="2:8" ht="52.5" customHeight="1" x14ac:dyDescent="0.4">
      <c r="B1" s="1" t="s">
        <v>0</v>
      </c>
      <c r="C1" s="1"/>
      <c r="D1" s="1"/>
      <c r="E1" s="1"/>
      <c r="F1" s="1"/>
      <c r="G1" s="1"/>
      <c r="H1" s="1"/>
    </row>
    <row r="2" spans="2:8" ht="40.5" customHeight="1" x14ac:dyDescent="0.3">
      <c r="B2" s="2" t="s">
        <v>1</v>
      </c>
      <c r="C2" s="2"/>
      <c r="D2" s="2"/>
      <c r="E2" s="2"/>
      <c r="F2" s="2"/>
      <c r="G2" s="2"/>
      <c r="H2" s="2"/>
    </row>
    <row r="3" spans="2:8" x14ac:dyDescent="0.25">
      <c r="H3" t="s">
        <v>2</v>
      </c>
    </row>
    <row r="4" spans="2:8" s="5" customFormat="1" ht="47.25" x14ac:dyDescent="0.25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2:8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ht="15.75" x14ac:dyDescent="0.25">
      <c r="B6" s="6" t="s">
        <v>10</v>
      </c>
      <c r="C6" s="7">
        <f>C7+C33</f>
        <v>7817224.7000000002</v>
      </c>
      <c r="D6" s="7">
        <f>D7+D33</f>
        <v>3843636.4</v>
      </c>
      <c r="E6" s="7">
        <f>D6-C6</f>
        <v>-3973588.3000000003</v>
      </c>
      <c r="F6" s="7">
        <f>D6/C6*100</f>
        <v>49.168810511484971</v>
      </c>
      <c r="G6" s="7">
        <f>G7+G33</f>
        <v>3494201.0999999996</v>
      </c>
      <c r="H6" s="7">
        <f>G6-D6</f>
        <v>-349435.30000000028</v>
      </c>
    </row>
    <row r="7" spans="2:8" ht="45.75" customHeight="1" x14ac:dyDescent="0.25">
      <c r="B7" s="6" t="s">
        <v>11</v>
      </c>
      <c r="C7" s="7">
        <f>C8+C20</f>
        <v>4151508.7</v>
      </c>
      <c r="D7" s="7">
        <f>D8+D20</f>
        <v>1877973.0999999999</v>
      </c>
      <c r="E7" s="7">
        <f t="shared" ref="E7:E41" si="0">D7-C7</f>
        <v>-2273535.6000000006</v>
      </c>
      <c r="F7" s="7">
        <f t="shared" ref="F7:F41" si="1">D7/C7*100</f>
        <v>45.235918691438606</v>
      </c>
      <c r="G7" s="7">
        <f>G8+G20</f>
        <v>1613897.5</v>
      </c>
      <c r="H7" s="7">
        <f t="shared" ref="H7:H41" si="2">G7-D7</f>
        <v>-264075.59999999986</v>
      </c>
    </row>
    <row r="8" spans="2:8" ht="41.25" customHeight="1" x14ac:dyDescent="0.25">
      <c r="B8" s="6" t="s">
        <v>12</v>
      </c>
      <c r="C8" s="7">
        <v>3626941</v>
      </c>
      <c r="D8" s="7">
        <v>1582626.4</v>
      </c>
      <c r="E8" s="7">
        <f t="shared" si="0"/>
        <v>-2044314.6</v>
      </c>
      <c r="F8" s="7">
        <f t="shared" si="1"/>
        <v>43.635294866941585</v>
      </c>
      <c r="G8" s="7">
        <v>1386601.7</v>
      </c>
      <c r="H8" s="7">
        <f t="shared" si="2"/>
        <v>-196024.69999999995</v>
      </c>
    </row>
    <row r="9" spans="2:8" ht="37.5" customHeight="1" x14ac:dyDescent="0.25">
      <c r="B9" s="8" t="s">
        <v>13</v>
      </c>
      <c r="C9" s="9">
        <v>1769445</v>
      </c>
      <c r="D9" s="9">
        <v>815875.6</v>
      </c>
      <c r="E9" s="7">
        <f t="shared" si="0"/>
        <v>-953569.4</v>
      </c>
      <c r="F9" s="7">
        <f t="shared" si="1"/>
        <v>46.109124612519743</v>
      </c>
      <c r="G9" s="9">
        <v>774891.1</v>
      </c>
      <c r="H9" s="7">
        <f t="shared" si="2"/>
        <v>-40984.5</v>
      </c>
    </row>
    <row r="10" spans="2:8" ht="21" customHeight="1" x14ac:dyDescent="0.25">
      <c r="B10" s="8" t="s">
        <v>14</v>
      </c>
      <c r="C10" s="9">
        <v>85099</v>
      </c>
      <c r="D10" s="9">
        <v>44481.8</v>
      </c>
      <c r="E10" s="7">
        <f t="shared" si="0"/>
        <v>-40617.199999999997</v>
      </c>
      <c r="F10" s="7">
        <f t="shared" si="1"/>
        <v>52.270649478842287</v>
      </c>
      <c r="G10" s="9">
        <v>40298.699999999997</v>
      </c>
      <c r="H10" s="7">
        <f t="shared" si="2"/>
        <v>-4183.1000000000058</v>
      </c>
    </row>
    <row r="11" spans="2:8" ht="41.25" customHeight="1" x14ac:dyDescent="0.25">
      <c r="B11" s="8" t="s">
        <v>15</v>
      </c>
      <c r="C11" s="9">
        <v>447324</v>
      </c>
      <c r="D11" s="9">
        <v>244757.7</v>
      </c>
      <c r="E11" s="7">
        <f t="shared" si="0"/>
        <v>-202566.3</v>
      </c>
      <c r="F11" s="7">
        <f t="shared" si="1"/>
        <v>54.715977680607352</v>
      </c>
      <c r="G11" s="9">
        <v>140989.79999999999</v>
      </c>
      <c r="H11" s="7">
        <f t="shared" si="2"/>
        <v>-103767.90000000002</v>
      </c>
    </row>
    <row r="12" spans="2:8" ht="34.5" customHeight="1" x14ac:dyDescent="0.25">
      <c r="B12" s="8" t="s">
        <v>16</v>
      </c>
      <c r="C12" s="9">
        <v>20984</v>
      </c>
      <c r="D12" s="9">
        <v>16014.6</v>
      </c>
      <c r="E12" s="7">
        <f t="shared" si="0"/>
        <v>-4969.3999999999996</v>
      </c>
      <c r="F12" s="7">
        <f t="shared" si="1"/>
        <v>76.318147159740761</v>
      </c>
      <c r="G12" s="9">
        <v>34830.699999999997</v>
      </c>
      <c r="H12" s="7">
        <f t="shared" si="2"/>
        <v>18816.099999999999</v>
      </c>
    </row>
    <row r="13" spans="2:8" ht="34.5" customHeight="1" x14ac:dyDescent="0.25">
      <c r="B13" s="8" t="s">
        <v>17</v>
      </c>
      <c r="C13" s="9">
        <v>900</v>
      </c>
      <c r="D13" s="9">
        <v>901.4</v>
      </c>
      <c r="E13" s="7">
        <f t="shared" si="0"/>
        <v>1.3999999999999773</v>
      </c>
      <c r="F13" s="7">
        <f t="shared" si="1"/>
        <v>100.15555555555555</v>
      </c>
      <c r="G13" s="9">
        <v>-1099.5</v>
      </c>
      <c r="H13" s="7">
        <f t="shared" si="2"/>
        <v>-2000.9</v>
      </c>
    </row>
    <row r="14" spans="2:8" ht="40.5" customHeight="1" x14ac:dyDescent="0.25">
      <c r="B14" s="8" t="s">
        <v>18</v>
      </c>
      <c r="C14" s="9">
        <v>78499</v>
      </c>
      <c r="D14" s="9">
        <v>41468.199999999997</v>
      </c>
      <c r="E14" s="7">
        <f t="shared" si="0"/>
        <v>-37030.800000000003</v>
      </c>
      <c r="F14" s="7">
        <f t="shared" si="1"/>
        <v>52.826405431916321</v>
      </c>
      <c r="G14" s="9">
        <v>19315.5</v>
      </c>
      <c r="H14" s="7">
        <f t="shared" si="2"/>
        <v>-22152.699999999997</v>
      </c>
    </row>
    <row r="15" spans="2:8" ht="38.25" customHeight="1" x14ac:dyDescent="0.25">
      <c r="B15" s="8" t="s">
        <v>19</v>
      </c>
      <c r="C15" s="9">
        <v>240379</v>
      </c>
      <c r="D15" s="9">
        <v>39703.9</v>
      </c>
      <c r="E15" s="7">
        <f t="shared" si="0"/>
        <v>-200675.1</v>
      </c>
      <c r="F15" s="7">
        <f t="shared" si="1"/>
        <v>16.517208241984534</v>
      </c>
      <c r="G15" s="9">
        <v>20834.900000000001</v>
      </c>
      <c r="H15" s="7">
        <f t="shared" si="2"/>
        <v>-18869</v>
      </c>
    </row>
    <row r="16" spans="2:8" ht="34.5" customHeight="1" x14ac:dyDescent="0.25">
      <c r="B16" s="8" t="s">
        <v>20</v>
      </c>
      <c r="C16" s="9">
        <v>565649</v>
      </c>
      <c r="D16" s="9">
        <v>309123.90000000002</v>
      </c>
      <c r="E16" s="7">
        <f t="shared" si="0"/>
        <v>-256525.09999999998</v>
      </c>
      <c r="F16" s="7">
        <f t="shared" si="1"/>
        <v>54.649420400283574</v>
      </c>
      <c r="G16" s="9">
        <v>290334.09999999998</v>
      </c>
      <c r="H16" s="7">
        <f t="shared" si="2"/>
        <v>-18789.800000000047</v>
      </c>
    </row>
    <row r="17" spans="2:8" ht="23.25" customHeight="1" x14ac:dyDescent="0.25">
      <c r="B17" s="8" t="s">
        <v>21</v>
      </c>
      <c r="C17" s="9">
        <v>391671</v>
      </c>
      <c r="D17" s="9">
        <v>59522.1</v>
      </c>
      <c r="E17" s="7">
        <f t="shared" si="0"/>
        <v>-332148.90000000002</v>
      </c>
      <c r="F17" s="7">
        <f t="shared" si="1"/>
        <v>15.196963778273091</v>
      </c>
      <c r="G17" s="9">
        <v>55191.5</v>
      </c>
      <c r="H17" s="7">
        <f t="shared" si="2"/>
        <v>-4330.5999999999985</v>
      </c>
    </row>
    <row r="18" spans="2:8" ht="24" customHeight="1" x14ac:dyDescent="0.25">
      <c r="B18" s="8" t="s">
        <v>22</v>
      </c>
      <c r="C18" s="9">
        <v>26991</v>
      </c>
      <c r="D18" s="9">
        <v>10774.6</v>
      </c>
      <c r="E18" s="7">
        <f t="shared" si="0"/>
        <v>-16216.4</v>
      </c>
      <c r="F18" s="7">
        <f t="shared" si="1"/>
        <v>39.91923233670483</v>
      </c>
      <c r="G18" s="9">
        <v>11014.9</v>
      </c>
      <c r="H18" s="7">
        <f t="shared" si="2"/>
        <v>240.29999999999927</v>
      </c>
    </row>
    <row r="19" spans="2:8" ht="24" customHeight="1" x14ac:dyDescent="0.25">
      <c r="B19" s="8" t="s">
        <v>23</v>
      </c>
      <c r="C19" s="9">
        <v>0</v>
      </c>
      <c r="D19" s="9">
        <v>2.6</v>
      </c>
      <c r="E19" s="7">
        <f t="shared" si="0"/>
        <v>2.6</v>
      </c>
      <c r="F19" s="7">
        <v>0</v>
      </c>
      <c r="G19" s="9">
        <v>0</v>
      </c>
      <c r="H19" s="7">
        <f t="shared" si="2"/>
        <v>-2.6</v>
      </c>
    </row>
    <row r="20" spans="2:8" ht="42.75" customHeight="1" x14ac:dyDescent="0.25">
      <c r="B20" s="6" t="s">
        <v>24</v>
      </c>
      <c r="C20" s="7">
        <v>524567.69999999995</v>
      </c>
      <c r="D20" s="7">
        <v>295346.7</v>
      </c>
      <c r="E20" s="7">
        <f t="shared" si="0"/>
        <v>-229220.99999999994</v>
      </c>
      <c r="F20" s="7">
        <f t="shared" si="1"/>
        <v>56.302875682204615</v>
      </c>
      <c r="G20" s="7">
        <v>227295.8</v>
      </c>
      <c r="H20" s="7">
        <f t="shared" si="2"/>
        <v>-68050.900000000023</v>
      </c>
    </row>
    <row r="21" spans="2:8" ht="30" customHeight="1" x14ac:dyDescent="0.25">
      <c r="B21" s="8" t="s">
        <v>25</v>
      </c>
      <c r="C21" s="9">
        <v>345000</v>
      </c>
      <c r="D21" s="9">
        <v>195167.3</v>
      </c>
      <c r="E21" s="7">
        <f t="shared" si="0"/>
        <v>-149832.70000000001</v>
      </c>
      <c r="F21" s="7">
        <f t="shared" si="1"/>
        <v>56.570231884057961</v>
      </c>
      <c r="G21" s="9">
        <v>142487</v>
      </c>
      <c r="H21" s="7">
        <f t="shared" si="2"/>
        <v>-52680.299999999988</v>
      </c>
    </row>
    <row r="22" spans="2:8" ht="30" customHeight="1" x14ac:dyDescent="0.25">
      <c r="B22" s="8" t="s">
        <v>26</v>
      </c>
      <c r="C22" s="9">
        <v>1887</v>
      </c>
      <c r="D22" s="9">
        <v>529</v>
      </c>
      <c r="E22" s="7">
        <f t="shared" si="0"/>
        <v>-1358</v>
      </c>
      <c r="F22" s="7">
        <f t="shared" si="1"/>
        <v>28.033916269210383</v>
      </c>
      <c r="G22" s="9">
        <v>859.3</v>
      </c>
      <c r="H22" s="7">
        <f t="shared" si="2"/>
        <v>330.29999999999995</v>
      </c>
    </row>
    <row r="23" spans="2:8" ht="23.25" customHeight="1" x14ac:dyDescent="0.25">
      <c r="B23" s="8" t="s">
        <v>27</v>
      </c>
      <c r="C23" s="9">
        <v>23428</v>
      </c>
      <c r="D23" s="9">
        <v>10475.4</v>
      </c>
      <c r="E23" s="7">
        <f t="shared" si="0"/>
        <v>-12952.6</v>
      </c>
      <c r="F23" s="7">
        <f t="shared" si="1"/>
        <v>44.713163735700867</v>
      </c>
      <c r="G23" s="9">
        <v>8871.9</v>
      </c>
      <c r="H23" s="7">
        <f t="shared" si="2"/>
        <v>-1603.5</v>
      </c>
    </row>
    <row r="24" spans="2:8" ht="33.75" customHeight="1" x14ac:dyDescent="0.25">
      <c r="B24" s="8" t="s">
        <v>28</v>
      </c>
      <c r="C24" s="9">
        <v>54680</v>
      </c>
      <c r="D24" s="9">
        <v>16597.2</v>
      </c>
      <c r="E24" s="7">
        <f t="shared" si="0"/>
        <v>-38082.800000000003</v>
      </c>
      <c r="F24" s="7">
        <f t="shared" si="1"/>
        <v>30.353328456474031</v>
      </c>
      <c r="G24" s="9">
        <v>25221.200000000001</v>
      </c>
      <c r="H24" s="7">
        <f t="shared" si="2"/>
        <v>8624</v>
      </c>
    </row>
    <row r="25" spans="2:8" ht="42.75" customHeight="1" x14ac:dyDescent="0.25">
      <c r="B25" s="8" t="s">
        <v>29</v>
      </c>
      <c r="C25" s="9">
        <v>3580</v>
      </c>
      <c r="D25" s="9">
        <v>3394.1</v>
      </c>
      <c r="E25" s="7">
        <f t="shared" si="0"/>
        <v>-185.90000000000009</v>
      </c>
      <c r="F25" s="7">
        <f t="shared" si="1"/>
        <v>94.807262569832389</v>
      </c>
      <c r="G25" s="9">
        <v>3998.5</v>
      </c>
      <c r="H25" s="7">
        <f t="shared" si="2"/>
        <v>604.40000000000009</v>
      </c>
    </row>
    <row r="26" spans="2:8" ht="42.75" customHeight="1" x14ac:dyDescent="0.25">
      <c r="B26" s="8" t="s">
        <v>30</v>
      </c>
      <c r="C26" s="9">
        <v>12677</v>
      </c>
      <c r="D26" s="9">
        <v>11747.9</v>
      </c>
      <c r="E26" s="7">
        <f t="shared" si="0"/>
        <v>-929.10000000000036</v>
      </c>
      <c r="F26" s="7">
        <f t="shared" si="1"/>
        <v>92.670978938234597</v>
      </c>
      <c r="G26" s="9">
        <v>13826.4</v>
      </c>
      <c r="H26" s="7">
        <f t="shared" si="2"/>
        <v>2078.5</v>
      </c>
    </row>
    <row r="27" spans="2:8" ht="42.75" customHeight="1" x14ac:dyDescent="0.25">
      <c r="B27" s="8" t="s">
        <v>31</v>
      </c>
      <c r="C27" s="9">
        <v>0</v>
      </c>
      <c r="D27" s="9">
        <v>544.20000000000005</v>
      </c>
      <c r="E27" s="7">
        <f t="shared" si="0"/>
        <v>544.20000000000005</v>
      </c>
      <c r="F27" s="7">
        <v>0</v>
      </c>
      <c r="G27" s="9">
        <v>276.39999999999998</v>
      </c>
      <c r="H27" s="7">
        <f t="shared" si="2"/>
        <v>-267.80000000000007</v>
      </c>
    </row>
    <row r="28" spans="2:8" ht="36.75" customHeight="1" x14ac:dyDescent="0.25">
      <c r="B28" s="8" t="s">
        <v>32</v>
      </c>
      <c r="C28" s="9">
        <v>16000</v>
      </c>
      <c r="D28" s="9">
        <v>11826.9</v>
      </c>
      <c r="E28" s="7">
        <f t="shared" si="0"/>
        <v>-4173.1000000000004</v>
      </c>
      <c r="F28" s="7">
        <f t="shared" si="1"/>
        <v>73.918125000000003</v>
      </c>
      <c r="G28" s="9">
        <v>904.2</v>
      </c>
      <c r="H28" s="7">
        <f t="shared" si="2"/>
        <v>-10922.699999999999</v>
      </c>
    </row>
    <row r="29" spans="2:8" ht="37.5" customHeight="1" x14ac:dyDescent="0.25">
      <c r="B29" s="8" t="s">
        <v>33</v>
      </c>
      <c r="C29" s="9">
        <v>0</v>
      </c>
      <c r="D29" s="9">
        <v>0</v>
      </c>
      <c r="E29" s="7">
        <f t="shared" si="0"/>
        <v>0</v>
      </c>
      <c r="F29" s="7">
        <v>0</v>
      </c>
      <c r="G29" s="9">
        <v>0</v>
      </c>
      <c r="H29" s="7">
        <f t="shared" si="2"/>
        <v>0</v>
      </c>
    </row>
    <row r="30" spans="2:8" ht="32.25" customHeight="1" x14ac:dyDescent="0.25">
      <c r="B30" s="8" t="s">
        <v>34</v>
      </c>
      <c r="C30" s="9">
        <v>55000</v>
      </c>
      <c r="D30" s="9">
        <v>33549.4</v>
      </c>
      <c r="E30" s="7">
        <f t="shared" si="0"/>
        <v>-21450.6</v>
      </c>
      <c r="F30" s="7">
        <f t="shared" si="1"/>
        <v>60.998909090909095</v>
      </c>
      <c r="G30" s="9">
        <v>11447.3</v>
      </c>
      <c r="H30" s="7">
        <f t="shared" si="2"/>
        <v>-22102.100000000002</v>
      </c>
    </row>
    <row r="31" spans="2:8" ht="32.25" customHeight="1" x14ac:dyDescent="0.25">
      <c r="B31" s="8" t="s">
        <v>35</v>
      </c>
      <c r="C31" s="9">
        <v>5494.7</v>
      </c>
      <c r="D31" s="9">
        <v>6038.4</v>
      </c>
      <c r="E31" s="7">
        <f t="shared" si="0"/>
        <v>543.69999999999982</v>
      </c>
      <c r="F31" s="7">
        <f t="shared" si="1"/>
        <v>109.894989717364</v>
      </c>
      <c r="G31" s="9">
        <v>13153.9</v>
      </c>
      <c r="H31" s="7">
        <f t="shared" si="2"/>
        <v>7115.5</v>
      </c>
    </row>
    <row r="32" spans="2:8" ht="32.25" customHeight="1" x14ac:dyDescent="0.25">
      <c r="B32" s="8" t="s">
        <v>36</v>
      </c>
      <c r="C32" s="9">
        <v>6821</v>
      </c>
      <c r="D32" s="9">
        <v>5476.9</v>
      </c>
      <c r="E32" s="7">
        <f t="shared" si="0"/>
        <v>-1344.1000000000004</v>
      </c>
      <c r="F32" s="7">
        <f t="shared" si="1"/>
        <v>80.294678199677463</v>
      </c>
      <c r="G32" s="9">
        <v>6249.7</v>
      </c>
      <c r="H32" s="7">
        <f t="shared" si="2"/>
        <v>772.80000000000018</v>
      </c>
    </row>
    <row r="33" spans="2:8" ht="29.25" x14ac:dyDescent="0.25">
      <c r="B33" s="10" t="s">
        <v>37</v>
      </c>
      <c r="C33" s="11">
        <f>C34+C39+C40+C41</f>
        <v>3665716</v>
      </c>
      <c r="D33" s="11">
        <f>D34+D39+D40+D41</f>
        <v>1965663.3</v>
      </c>
      <c r="E33" s="7">
        <f t="shared" si="0"/>
        <v>-1700052.7</v>
      </c>
      <c r="F33" s="7">
        <f t="shared" si="1"/>
        <v>53.622902046967091</v>
      </c>
      <c r="G33" s="11">
        <f>G34+G39+G40+G41</f>
        <v>1880303.5999999999</v>
      </c>
      <c r="H33" s="7">
        <f t="shared" si="2"/>
        <v>-85359.700000000186</v>
      </c>
    </row>
    <row r="34" spans="2:8" ht="30" x14ac:dyDescent="0.25">
      <c r="B34" s="12" t="s">
        <v>38</v>
      </c>
      <c r="C34" s="13">
        <f>C35+C36+C37+C38</f>
        <v>3679094.5</v>
      </c>
      <c r="D34" s="13">
        <f>D35+D36+D37+D38</f>
        <v>1980735.5</v>
      </c>
      <c r="E34" s="7">
        <f t="shared" si="0"/>
        <v>-1698359</v>
      </c>
      <c r="F34" s="7">
        <f t="shared" si="1"/>
        <v>53.837581502731183</v>
      </c>
      <c r="G34" s="13">
        <f>G35+G36+G37+G38</f>
        <v>1865433.4</v>
      </c>
      <c r="H34" s="7">
        <f t="shared" si="2"/>
        <v>-115302.10000000009</v>
      </c>
    </row>
    <row r="35" spans="2:8" ht="15.75" x14ac:dyDescent="0.25">
      <c r="B35" s="14" t="s">
        <v>39</v>
      </c>
      <c r="C35" s="13">
        <v>4271</v>
      </c>
      <c r="D35" s="13">
        <v>2135.5</v>
      </c>
      <c r="E35" s="7">
        <f t="shared" si="0"/>
        <v>-2135.5</v>
      </c>
      <c r="F35" s="7">
        <f t="shared" si="1"/>
        <v>50</v>
      </c>
      <c r="G35" s="13">
        <v>724</v>
      </c>
      <c r="H35" s="7">
        <f t="shared" si="2"/>
        <v>-1411.5</v>
      </c>
    </row>
    <row r="36" spans="2:8" ht="15.75" x14ac:dyDescent="0.25">
      <c r="B36" s="14" t="s">
        <v>40</v>
      </c>
      <c r="C36" s="13">
        <v>769014.5</v>
      </c>
      <c r="D36" s="13">
        <v>134203.1</v>
      </c>
      <c r="E36" s="7">
        <f t="shared" si="0"/>
        <v>-634811.4</v>
      </c>
      <c r="F36" s="7">
        <f t="shared" si="1"/>
        <v>17.451309435647833</v>
      </c>
      <c r="G36" s="13">
        <v>111410.5</v>
      </c>
      <c r="H36" s="7">
        <f t="shared" si="2"/>
        <v>-22792.600000000006</v>
      </c>
    </row>
    <row r="37" spans="2:8" ht="15.75" x14ac:dyDescent="0.25">
      <c r="B37" s="14" t="s">
        <v>41</v>
      </c>
      <c r="C37" s="13">
        <v>2905809</v>
      </c>
      <c r="D37" s="13">
        <v>1844396.9</v>
      </c>
      <c r="E37" s="7">
        <f t="shared" si="0"/>
        <v>-1061412.1000000001</v>
      </c>
      <c r="F37" s="7">
        <f t="shared" si="1"/>
        <v>63.472750617814178</v>
      </c>
      <c r="G37" s="13">
        <v>1753298.9</v>
      </c>
      <c r="H37" s="7">
        <f t="shared" si="2"/>
        <v>-91098</v>
      </c>
    </row>
    <row r="38" spans="2:8" ht="15.75" x14ac:dyDescent="0.25">
      <c r="B38" s="14" t="s">
        <v>42</v>
      </c>
      <c r="C38" s="13">
        <v>0</v>
      </c>
      <c r="D38" s="13">
        <v>0</v>
      </c>
      <c r="E38" s="7">
        <f t="shared" si="0"/>
        <v>0</v>
      </c>
      <c r="F38" s="7">
        <v>0</v>
      </c>
      <c r="G38" s="13">
        <v>0</v>
      </c>
      <c r="H38" s="7">
        <f t="shared" si="2"/>
        <v>0</v>
      </c>
    </row>
    <row r="39" spans="2:8" ht="30" x14ac:dyDescent="0.25">
      <c r="B39" s="12" t="s">
        <v>43</v>
      </c>
      <c r="C39" s="13">
        <v>0</v>
      </c>
      <c r="D39" s="13">
        <v>306.3</v>
      </c>
      <c r="E39" s="7">
        <f t="shared" si="0"/>
        <v>306.3</v>
      </c>
      <c r="F39" s="7">
        <v>0</v>
      </c>
      <c r="G39" s="13">
        <v>0</v>
      </c>
      <c r="H39" s="7">
        <f t="shared" si="2"/>
        <v>-306.3</v>
      </c>
    </row>
    <row r="40" spans="2:8" ht="22.5" customHeight="1" x14ac:dyDescent="0.25">
      <c r="B40" s="12" t="s">
        <v>44</v>
      </c>
      <c r="C40" s="13">
        <v>9064.2000000000007</v>
      </c>
      <c r="D40" s="13">
        <v>9064.2000000000007</v>
      </c>
      <c r="E40" s="7">
        <f t="shared" si="0"/>
        <v>0</v>
      </c>
      <c r="F40" s="7">
        <f t="shared" si="1"/>
        <v>100</v>
      </c>
      <c r="G40" s="13">
        <v>26382.7</v>
      </c>
      <c r="H40" s="7">
        <f t="shared" si="2"/>
        <v>17318.5</v>
      </c>
    </row>
    <row r="41" spans="2:8" ht="15.75" x14ac:dyDescent="0.25">
      <c r="B41" s="12" t="s">
        <v>45</v>
      </c>
      <c r="C41" s="13">
        <v>-22442.7</v>
      </c>
      <c r="D41" s="13">
        <v>-24442.7</v>
      </c>
      <c r="E41" s="7">
        <f t="shared" si="0"/>
        <v>-2000</v>
      </c>
      <c r="F41" s="7">
        <f t="shared" si="1"/>
        <v>108.91158372210117</v>
      </c>
      <c r="G41" s="13">
        <v>-11512.5</v>
      </c>
      <c r="H41" s="7">
        <f t="shared" si="2"/>
        <v>12930.2</v>
      </c>
    </row>
    <row r="42" spans="2:8" ht="15.75" x14ac:dyDescent="0.25">
      <c r="C42" s="15"/>
      <c r="D42" s="15"/>
      <c r="E42" s="15"/>
      <c r="F42" s="15"/>
      <c r="G42" s="15"/>
      <c r="H42" s="15"/>
    </row>
  </sheetData>
  <mergeCells count="2">
    <mergeCell ref="B1:H1"/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175D-EEB2-41A7-BD71-D5BA009FFEBE}">
  <dimension ref="B2:G29"/>
  <sheetViews>
    <sheetView workbookViewId="0">
      <selection activeCell="B3" sqref="B3"/>
    </sheetView>
  </sheetViews>
  <sheetFormatPr defaultRowHeight="15" x14ac:dyDescent="0.25"/>
  <cols>
    <col min="2" max="2" width="44.28515625" customWidth="1"/>
    <col min="3" max="3" width="16.7109375" customWidth="1"/>
    <col min="4" max="4" width="14.5703125" customWidth="1"/>
    <col min="5" max="5" width="13.42578125" customWidth="1"/>
    <col min="6" max="6" width="17.42578125" customWidth="1"/>
    <col min="7" max="7" width="15.7109375" customWidth="1"/>
  </cols>
  <sheetData>
    <row r="2" spans="2:7" ht="20.25" x14ac:dyDescent="0.3">
      <c r="B2" s="16" t="s">
        <v>46</v>
      </c>
      <c r="C2" s="16"/>
      <c r="D2" s="16"/>
      <c r="E2" s="16"/>
      <c r="F2" s="16"/>
      <c r="G2" s="16"/>
    </row>
    <row r="3" spans="2:7" ht="47.25" x14ac:dyDescent="0.25">
      <c r="B3" s="4" t="s">
        <v>3</v>
      </c>
      <c r="C3" s="4" t="s">
        <v>4</v>
      </c>
      <c r="D3" s="4" t="s">
        <v>5</v>
      </c>
      <c r="E3" s="4" t="s">
        <v>7</v>
      </c>
      <c r="F3" s="4" t="s">
        <v>8</v>
      </c>
      <c r="G3" s="4" t="s">
        <v>47</v>
      </c>
    </row>
    <row r="4" spans="2:7" ht="15.75" x14ac:dyDescent="0.2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</row>
    <row r="5" spans="2:7" ht="31.5" x14ac:dyDescent="0.25">
      <c r="B5" s="17" t="s">
        <v>48</v>
      </c>
      <c r="C5" s="18">
        <v>7932000</v>
      </c>
      <c r="D5" s="18">
        <v>2874179.86</v>
      </c>
      <c r="E5" s="19">
        <f>D5/C5*100</f>
        <v>36.235247856782649</v>
      </c>
      <c r="F5" s="18">
        <v>3106590.92</v>
      </c>
      <c r="G5" s="18">
        <f>F5-D5</f>
        <v>232411.06000000006</v>
      </c>
    </row>
    <row r="6" spans="2:7" ht="15.75" x14ac:dyDescent="0.25">
      <c r="B6" s="17" t="s">
        <v>49</v>
      </c>
      <c r="C6" s="18">
        <v>639079982.86000001</v>
      </c>
      <c r="D6" s="18">
        <v>262545027.53999999</v>
      </c>
      <c r="E6" s="19">
        <f t="shared" ref="E6:E27" si="0">D6/C6*100</f>
        <v>41.081716620987393</v>
      </c>
      <c r="F6" s="18">
        <v>212639658.16999999</v>
      </c>
      <c r="G6" s="18">
        <f t="shared" ref="G6:G26" si="1">F6-D6</f>
        <v>-49905369.370000005</v>
      </c>
    </row>
    <row r="7" spans="2:7" ht="15.75" x14ac:dyDescent="0.25">
      <c r="B7" s="17" t="s">
        <v>50</v>
      </c>
      <c r="C7" s="18">
        <v>3987499239.8899999</v>
      </c>
      <c r="D7" s="18">
        <v>2252979385.73</v>
      </c>
      <c r="E7" s="19">
        <f t="shared" si="0"/>
        <v>56.501061196243676</v>
      </c>
      <c r="F7" s="20">
        <v>2102211858.8699999</v>
      </c>
      <c r="G7" s="18">
        <f t="shared" si="1"/>
        <v>-150767526.86000013</v>
      </c>
    </row>
    <row r="8" spans="2:7" ht="31.5" x14ac:dyDescent="0.25">
      <c r="B8" s="17" t="s">
        <v>51</v>
      </c>
      <c r="C8" s="18">
        <v>144396440</v>
      </c>
      <c r="D8" s="18">
        <v>61639963.859999999</v>
      </c>
      <c r="E8" s="19">
        <f t="shared" si="0"/>
        <v>42.688008000751267</v>
      </c>
      <c r="F8" s="18">
        <v>52527553.359999999</v>
      </c>
      <c r="G8" s="18">
        <f t="shared" si="1"/>
        <v>-9112410.5</v>
      </c>
    </row>
    <row r="9" spans="2:7" ht="15.75" x14ac:dyDescent="0.25">
      <c r="B9" s="17" t="s">
        <v>52</v>
      </c>
      <c r="C9" s="18">
        <v>461436284</v>
      </c>
      <c r="D9" s="18">
        <v>168478324.63999999</v>
      </c>
      <c r="E9" s="19">
        <f t="shared" si="0"/>
        <v>36.51172014032602</v>
      </c>
      <c r="F9" s="18">
        <v>174899258.69999999</v>
      </c>
      <c r="G9" s="18">
        <f t="shared" si="1"/>
        <v>6420934.0600000024</v>
      </c>
    </row>
    <row r="10" spans="2:7" ht="31.5" x14ac:dyDescent="0.25">
      <c r="B10" s="17" t="s">
        <v>53</v>
      </c>
      <c r="C10" s="18">
        <v>10742340</v>
      </c>
      <c r="D10" s="18">
        <v>2200181.16</v>
      </c>
      <c r="E10" s="19">
        <f t="shared" si="0"/>
        <v>20.481395673568333</v>
      </c>
      <c r="F10" s="18">
        <v>886887.12</v>
      </c>
      <c r="G10" s="18">
        <f t="shared" si="1"/>
        <v>-1313294.04</v>
      </c>
    </row>
    <row r="11" spans="2:7" ht="31.5" x14ac:dyDescent="0.25">
      <c r="B11" s="17" t="s">
        <v>54</v>
      </c>
      <c r="C11" s="18">
        <v>18093700</v>
      </c>
      <c r="D11" s="18">
        <v>0</v>
      </c>
      <c r="E11" s="19">
        <f t="shared" si="0"/>
        <v>0</v>
      </c>
      <c r="F11" s="18">
        <v>1624815</v>
      </c>
      <c r="G11" s="18">
        <f t="shared" si="1"/>
        <v>1624815</v>
      </c>
    </row>
    <row r="12" spans="2:7" ht="47.25" x14ac:dyDescent="0.25">
      <c r="B12" s="17" t="s">
        <v>55</v>
      </c>
      <c r="C12" s="18">
        <v>117100323.48</v>
      </c>
      <c r="D12" s="18">
        <v>42755644.380000003</v>
      </c>
      <c r="E12" s="19">
        <f t="shared" si="0"/>
        <v>36.511978028226707</v>
      </c>
      <c r="F12" s="18">
        <v>45124936.710000001</v>
      </c>
      <c r="G12" s="18">
        <f t="shared" si="1"/>
        <v>2369292.3299999982</v>
      </c>
    </row>
    <row r="13" spans="2:7" ht="15.75" x14ac:dyDescent="0.25">
      <c r="B13" s="17" t="s">
        <v>56</v>
      </c>
      <c r="C13" s="18">
        <v>97198750</v>
      </c>
      <c r="D13" s="18">
        <v>12488568.73</v>
      </c>
      <c r="E13" s="19">
        <f t="shared" si="0"/>
        <v>12.848486971283069</v>
      </c>
      <c r="F13" s="18">
        <v>36914640.259999998</v>
      </c>
      <c r="G13" s="18">
        <f t="shared" si="1"/>
        <v>24426071.529999997</v>
      </c>
    </row>
    <row r="14" spans="2:7" ht="47.25" x14ac:dyDescent="0.25">
      <c r="B14" s="17" t="s">
        <v>57</v>
      </c>
      <c r="C14" s="18">
        <v>149170325.53</v>
      </c>
      <c r="D14" s="18">
        <v>5156815.37</v>
      </c>
      <c r="E14" s="19">
        <f t="shared" si="0"/>
        <v>3.4569981339639169</v>
      </c>
      <c r="F14" s="18">
        <v>4375184.62</v>
      </c>
      <c r="G14" s="18">
        <f t="shared" si="1"/>
        <v>-781630.75</v>
      </c>
    </row>
    <row r="15" spans="2:7" ht="31.5" x14ac:dyDescent="0.25">
      <c r="B15" s="17" t="s">
        <v>58</v>
      </c>
      <c r="C15" s="18">
        <v>2094000</v>
      </c>
      <c r="D15" s="18">
        <v>0</v>
      </c>
      <c r="E15" s="19">
        <f t="shared" si="0"/>
        <v>0</v>
      </c>
      <c r="F15" s="18">
        <v>380083</v>
      </c>
      <c r="G15" s="18">
        <f t="shared" si="1"/>
        <v>380083</v>
      </c>
    </row>
    <row r="16" spans="2:7" ht="47.25" x14ac:dyDescent="0.25">
      <c r="B16" s="17" t="s">
        <v>59</v>
      </c>
      <c r="C16" s="18">
        <v>937439158.66999996</v>
      </c>
      <c r="D16" s="18">
        <v>401096209.79000002</v>
      </c>
      <c r="E16" s="19">
        <f t="shared" si="0"/>
        <v>42.786372436058549</v>
      </c>
      <c r="F16" s="18">
        <v>363888619.89999998</v>
      </c>
      <c r="G16" s="18">
        <f t="shared" si="1"/>
        <v>-37207589.890000045</v>
      </c>
    </row>
    <row r="17" spans="2:7" ht="78.75" x14ac:dyDescent="0.25">
      <c r="B17" s="17" t="s">
        <v>60</v>
      </c>
      <c r="C17" s="18">
        <v>107035580</v>
      </c>
      <c r="D17" s="18">
        <v>20590551.969999999</v>
      </c>
      <c r="E17" s="19">
        <f t="shared" si="0"/>
        <v>19.237109725569759</v>
      </c>
      <c r="F17" s="18">
        <v>28719386.539999999</v>
      </c>
      <c r="G17" s="18">
        <f t="shared" si="1"/>
        <v>8128834.5700000003</v>
      </c>
    </row>
    <row r="18" spans="2:7" ht="47.25" x14ac:dyDescent="0.25">
      <c r="B18" s="17" t="s">
        <v>61</v>
      </c>
      <c r="C18" s="18">
        <v>360931054.85000002</v>
      </c>
      <c r="D18" s="18">
        <v>137521762.5</v>
      </c>
      <c r="E18" s="19">
        <f t="shared" si="0"/>
        <v>38.101947907240316</v>
      </c>
      <c r="F18" s="18">
        <v>115172443.90000001</v>
      </c>
      <c r="G18" s="18">
        <f t="shared" si="1"/>
        <v>-22349318.599999994</v>
      </c>
    </row>
    <row r="19" spans="2:7" ht="31.5" x14ac:dyDescent="0.25">
      <c r="B19" s="17" t="s">
        <v>62</v>
      </c>
      <c r="C19" s="18">
        <v>190284515</v>
      </c>
      <c r="D19" s="18">
        <v>61913429.43</v>
      </c>
      <c r="E19" s="19">
        <f t="shared" si="0"/>
        <v>32.537292606284858</v>
      </c>
      <c r="F19" s="18">
        <v>69718534.290000007</v>
      </c>
      <c r="G19" s="18">
        <f t="shared" si="1"/>
        <v>7805104.8600000069</v>
      </c>
    </row>
    <row r="20" spans="2:7" ht="31.5" x14ac:dyDescent="0.25">
      <c r="B20" s="17" t="s">
        <v>63</v>
      </c>
      <c r="C20" s="18">
        <v>4301000</v>
      </c>
      <c r="D20" s="18">
        <v>1610269.75</v>
      </c>
      <c r="E20" s="19">
        <f t="shared" si="0"/>
        <v>37.439426877470353</v>
      </c>
      <c r="F20" s="18">
        <v>1025048.05</v>
      </c>
      <c r="G20" s="18">
        <f t="shared" si="1"/>
        <v>-585221.69999999995</v>
      </c>
    </row>
    <row r="21" spans="2:7" ht="47.25" x14ac:dyDescent="0.25">
      <c r="B21" s="17" t="s">
        <v>64</v>
      </c>
      <c r="C21" s="18">
        <v>918039917.98000002</v>
      </c>
      <c r="D21" s="18">
        <v>272482288.49000001</v>
      </c>
      <c r="E21" s="19">
        <f t="shared" si="0"/>
        <v>29.68087586970659</v>
      </c>
      <c r="F21" s="18">
        <v>236671538.40000001</v>
      </c>
      <c r="G21" s="18">
        <f t="shared" si="1"/>
        <v>-35810750.090000004</v>
      </c>
    </row>
    <row r="22" spans="2:7" ht="47.25" x14ac:dyDescent="0.25">
      <c r="B22" s="17" t="s">
        <v>65</v>
      </c>
      <c r="C22" s="18">
        <v>29462875.93</v>
      </c>
      <c r="D22" s="18">
        <v>16635785.5</v>
      </c>
      <c r="E22" s="19">
        <f t="shared" si="0"/>
        <v>56.463549381684544</v>
      </c>
      <c r="F22" s="18">
        <v>19653991.41</v>
      </c>
      <c r="G22" s="18">
        <f t="shared" si="1"/>
        <v>3018205.91</v>
      </c>
    </row>
    <row r="23" spans="2:7" ht="31.5" x14ac:dyDescent="0.25">
      <c r="B23" s="17" t="s">
        <v>66</v>
      </c>
      <c r="C23" s="18">
        <v>75893645.390000001</v>
      </c>
      <c r="D23" s="18">
        <v>5973080</v>
      </c>
      <c r="E23" s="19">
        <f t="shared" si="0"/>
        <v>7.8703295503934676</v>
      </c>
      <c r="F23" s="18">
        <v>33753430.380000003</v>
      </c>
      <c r="G23" s="18">
        <f t="shared" si="1"/>
        <v>27780350.380000003</v>
      </c>
    </row>
    <row r="24" spans="2:7" ht="15.75" x14ac:dyDescent="0.25">
      <c r="B24" s="17" t="s">
        <v>67</v>
      </c>
      <c r="C24" s="18">
        <f>SUM(C5:C23)</f>
        <v>8258131133.5800009</v>
      </c>
      <c r="D24" s="18">
        <f>SUM(D5:D23)</f>
        <v>3728941468.6999998</v>
      </c>
      <c r="E24" s="19">
        <f t="shared" si="0"/>
        <v>45.154786335821456</v>
      </c>
      <c r="F24" s="18">
        <f>SUM(F5:F23)</f>
        <v>3503294459.6000004</v>
      </c>
      <c r="G24" s="18">
        <f t="shared" si="1"/>
        <v>-225647009.09999943</v>
      </c>
    </row>
    <row r="25" spans="2:7" ht="47.25" x14ac:dyDescent="0.25">
      <c r="B25" s="17" t="s">
        <v>68</v>
      </c>
      <c r="C25" s="18">
        <v>9156500</v>
      </c>
      <c r="D25" s="18">
        <v>4161490.06</v>
      </c>
      <c r="E25" s="19">
        <f t="shared" si="0"/>
        <v>45.448479877682523</v>
      </c>
      <c r="F25" s="18">
        <v>3974658.77</v>
      </c>
      <c r="G25" s="18">
        <f t="shared" si="1"/>
        <v>-186831.29000000004</v>
      </c>
    </row>
    <row r="26" spans="2:7" ht="15.75" x14ac:dyDescent="0.25">
      <c r="B26" s="17" t="s">
        <v>69</v>
      </c>
      <c r="C26" s="18">
        <v>43288131.07</v>
      </c>
      <c r="D26" s="18">
        <v>21011601.84</v>
      </c>
      <c r="E26" s="19">
        <f t="shared" si="0"/>
        <v>48.538944326385305</v>
      </c>
      <c r="F26" s="18">
        <v>57511022.340000004</v>
      </c>
      <c r="G26" s="18">
        <f t="shared" si="1"/>
        <v>36499420.5</v>
      </c>
    </row>
    <row r="27" spans="2:7" ht="15.75" x14ac:dyDescent="0.25">
      <c r="B27" s="6" t="s">
        <v>70</v>
      </c>
      <c r="C27" s="21">
        <f>C24+C25+C26</f>
        <v>8310575764.6500006</v>
      </c>
      <c r="D27" s="21">
        <f>D24+D25+D26</f>
        <v>3754114560.5999999</v>
      </c>
      <c r="E27" s="22">
        <f t="shared" si="0"/>
        <v>45.172737327882409</v>
      </c>
      <c r="F27" s="21">
        <f>F24+F25+F26</f>
        <v>3564780140.7100005</v>
      </c>
      <c r="G27" s="21">
        <f>SUM(G5:G26)</f>
        <v>-414981428.98999959</v>
      </c>
    </row>
    <row r="28" spans="2:7" x14ac:dyDescent="0.25">
      <c r="F28" s="23"/>
    </row>
    <row r="29" spans="2:7" x14ac:dyDescent="0.25">
      <c r="C29" s="24"/>
      <c r="D29" s="24"/>
      <c r="E29" s="24"/>
      <c r="F29" s="23"/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E746-130A-4161-BEC2-B68CB96B1E20}">
  <dimension ref="B2:H55"/>
  <sheetViews>
    <sheetView tabSelected="1" workbookViewId="0">
      <selection activeCell="B4" sqref="B4"/>
    </sheetView>
  </sheetViews>
  <sheetFormatPr defaultRowHeight="15" x14ac:dyDescent="0.25"/>
  <cols>
    <col min="2" max="2" width="49.85546875" customWidth="1"/>
    <col min="3" max="3" width="11.42578125" customWidth="1"/>
    <col min="4" max="8" width="16.85546875" customWidth="1"/>
  </cols>
  <sheetData>
    <row r="2" spans="2:8" ht="20.25" x14ac:dyDescent="0.3">
      <c r="B2" s="16" t="s">
        <v>71</v>
      </c>
      <c r="C2" s="16"/>
      <c r="D2" s="16"/>
      <c r="E2" s="16"/>
      <c r="F2" s="16"/>
      <c r="G2" s="16"/>
      <c r="H2" s="16"/>
    </row>
    <row r="3" spans="2:8" ht="20.25" x14ac:dyDescent="0.3">
      <c r="B3" s="25"/>
      <c r="C3" s="25"/>
      <c r="D3" s="26"/>
      <c r="E3" s="26"/>
      <c r="F3" s="26"/>
      <c r="G3" s="26"/>
      <c r="H3" s="27" t="s">
        <v>72</v>
      </c>
    </row>
    <row r="4" spans="2:8" ht="31.5" x14ac:dyDescent="0.25">
      <c r="B4" s="4" t="s">
        <v>3</v>
      </c>
      <c r="C4" s="28" t="s">
        <v>73</v>
      </c>
      <c r="D4" s="29" t="s">
        <v>4</v>
      </c>
      <c r="E4" s="29" t="s">
        <v>5</v>
      </c>
      <c r="F4" s="29" t="s">
        <v>7</v>
      </c>
      <c r="G4" s="29" t="s">
        <v>8</v>
      </c>
      <c r="H4" s="29" t="s">
        <v>74</v>
      </c>
    </row>
    <row r="5" spans="2:8" ht="15.75" x14ac:dyDescent="0.25">
      <c r="B5" s="4">
        <v>1</v>
      </c>
      <c r="C5" s="28">
        <v>2</v>
      </c>
      <c r="D5" s="29">
        <v>3</v>
      </c>
      <c r="E5" s="29">
        <v>4</v>
      </c>
      <c r="F5" s="29">
        <v>6</v>
      </c>
      <c r="G5" s="29">
        <v>7</v>
      </c>
      <c r="H5" s="29">
        <v>8</v>
      </c>
    </row>
    <row r="6" spans="2:8" ht="15.75" x14ac:dyDescent="0.25">
      <c r="B6" s="6" t="s">
        <v>75</v>
      </c>
      <c r="C6" s="30" t="s">
        <v>76</v>
      </c>
      <c r="D6" s="31">
        <v>1138241371.9400001</v>
      </c>
      <c r="E6" s="31">
        <v>482559783.93000001</v>
      </c>
      <c r="F6" s="32">
        <f>E6/D6*100</f>
        <v>42.395206836273488</v>
      </c>
      <c r="G6" s="31">
        <v>458844063.02999997</v>
      </c>
      <c r="H6" s="31">
        <f>G6-E6</f>
        <v>-23715720.900000036</v>
      </c>
    </row>
    <row r="7" spans="2:8" ht="47.25" x14ac:dyDescent="0.25">
      <c r="B7" s="17" t="s">
        <v>77</v>
      </c>
      <c r="C7" s="28" t="s">
        <v>78</v>
      </c>
      <c r="D7" s="20">
        <v>2810100</v>
      </c>
      <c r="E7" s="20">
        <v>1591603.61</v>
      </c>
      <c r="F7" s="33">
        <f t="shared" ref="F7:F53" si="0">E7/D7*100</f>
        <v>56.638682253300601</v>
      </c>
      <c r="G7" s="20">
        <v>1523209.58</v>
      </c>
      <c r="H7" s="31">
        <f t="shared" ref="H7:H53" si="1">G7-E7</f>
        <v>-68394.030000000028</v>
      </c>
    </row>
    <row r="8" spans="2:8" ht="63" x14ac:dyDescent="0.25">
      <c r="B8" s="17" t="s">
        <v>79</v>
      </c>
      <c r="C8" s="28" t="s">
        <v>80</v>
      </c>
      <c r="D8" s="20">
        <v>377374715.70999998</v>
      </c>
      <c r="E8" s="20">
        <v>155868210.96000001</v>
      </c>
      <c r="F8" s="33">
        <f t="shared" si="0"/>
        <v>41.303300001630099</v>
      </c>
      <c r="G8" s="20">
        <v>156050430.72999999</v>
      </c>
      <c r="H8" s="31">
        <f t="shared" si="1"/>
        <v>182219.76999998093</v>
      </c>
    </row>
    <row r="9" spans="2:8" ht="47.25" x14ac:dyDescent="0.25">
      <c r="B9" s="17" t="s">
        <v>81</v>
      </c>
      <c r="C9" s="28" t="s">
        <v>82</v>
      </c>
      <c r="D9" s="20">
        <v>32048400.609999999</v>
      </c>
      <c r="E9" s="20">
        <v>14955615.85</v>
      </c>
      <c r="F9" s="33">
        <f t="shared" si="0"/>
        <v>46.665716745107801</v>
      </c>
      <c r="G9" s="20">
        <v>14859873.289999999</v>
      </c>
      <c r="H9" s="31">
        <f t="shared" si="1"/>
        <v>-95742.560000000522</v>
      </c>
    </row>
    <row r="10" spans="2:8" ht="15.75" x14ac:dyDescent="0.25">
      <c r="B10" s="17" t="s">
        <v>83</v>
      </c>
      <c r="C10" s="28" t="s">
        <v>84</v>
      </c>
      <c r="D10" s="20">
        <v>5000000</v>
      </c>
      <c r="E10" s="20">
        <v>0</v>
      </c>
      <c r="F10" s="33">
        <f t="shared" si="0"/>
        <v>0</v>
      </c>
      <c r="G10" s="20">
        <v>0</v>
      </c>
      <c r="H10" s="31">
        <f t="shared" si="1"/>
        <v>0</v>
      </c>
    </row>
    <row r="11" spans="2:8" ht="15.75" x14ac:dyDescent="0.25">
      <c r="B11" s="17" t="s">
        <v>85</v>
      </c>
      <c r="C11" s="28" t="s">
        <v>86</v>
      </c>
      <c r="D11" s="20">
        <v>721008155.62</v>
      </c>
      <c r="E11" s="20">
        <v>310144353.50999999</v>
      </c>
      <c r="F11" s="33">
        <f t="shared" si="0"/>
        <v>43.015373833504654</v>
      </c>
      <c r="G11" s="20">
        <v>286410549.43000001</v>
      </c>
      <c r="H11" s="31">
        <f t="shared" si="1"/>
        <v>-23733804.079999983</v>
      </c>
    </row>
    <row r="12" spans="2:8" ht="15.75" x14ac:dyDescent="0.25">
      <c r="B12" s="6" t="s">
        <v>87</v>
      </c>
      <c r="C12" s="30" t="s">
        <v>88</v>
      </c>
      <c r="D12" s="31">
        <v>39800</v>
      </c>
      <c r="E12" s="31">
        <v>12300</v>
      </c>
      <c r="F12" s="32">
        <f t="shared" si="0"/>
        <v>30.904522613065328</v>
      </c>
      <c r="G12" s="31">
        <v>0</v>
      </c>
      <c r="H12" s="31">
        <f t="shared" si="1"/>
        <v>-12300</v>
      </c>
    </row>
    <row r="13" spans="2:8" ht="15.75" x14ac:dyDescent="0.25">
      <c r="B13" s="17" t="s">
        <v>89</v>
      </c>
      <c r="C13" s="28" t="s">
        <v>90</v>
      </c>
      <c r="D13" s="20">
        <v>39800</v>
      </c>
      <c r="E13" s="20">
        <v>12300</v>
      </c>
      <c r="F13" s="33">
        <f t="shared" si="0"/>
        <v>30.904522613065328</v>
      </c>
      <c r="G13" s="20">
        <v>0</v>
      </c>
      <c r="H13" s="31">
        <f t="shared" si="1"/>
        <v>-12300</v>
      </c>
    </row>
    <row r="14" spans="2:8" ht="31.5" x14ac:dyDescent="0.25">
      <c r="B14" s="6" t="s">
        <v>91</v>
      </c>
      <c r="C14" s="30" t="s">
        <v>92</v>
      </c>
      <c r="D14" s="31">
        <v>61129926.469999999</v>
      </c>
      <c r="E14" s="31">
        <v>30823469.18</v>
      </c>
      <c r="F14" s="32">
        <f t="shared" si="0"/>
        <v>50.422879528780172</v>
      </c>
      <c r="G14" s="31">
        <v>52550540.340000004</v>
      </c>
      <c r="H14" s="31">
        <f t="shared" si="1"/>
        <v>21727071.160000004</v>
      </c>
    </row>
    <row r="15" spans="2:8" ht="47.25" x14ac:dyDescent="0.25">
      <c r="B15" s="17" t="s">
        <v>93</v>
      </c>
      <c r="C15" s="28" t="s">
        <v>94</v>
      </c>
      <c r="D15" s="20">
        <v>50503503.600000001</v>
      </c>
      <c r="E15" s="20">
        <v>26283414.190000001</v>
      </c>
      <c r="F15" s="33">
        <f t="shared" si="0"/>
        <v>52.04275409914333</v>
      </c>
      <c r="G15" s="20">
        <v>44017041.57</v>
      </c>
      <c r="H15" s="31">
        <f t="shared" si="1"/>
        <v>17733627.379999999</v>
      </c>
    </row>
    <row r="16" spans="2:8" ht="47.25" x14ac:dyDescent="0.25">
      <c r="B16" s="17" t="s">
        <v>95</v>
      </c>
      <c r="C16" s="28" t="s">
        <v>96</v>
      </c>
      <c r="D16" s="20">
        <v>10626422.869999999</v>
      </c>
      <c r="E16" s="20">
        <v>4540054.99</v>
      </c>
      <c r="F16" s="33">
        <f t="shared" si="0"/>
        <v>42.72420781236989</v>
      </c>
      <c r="G16" s="20">
        <v>8533498.7699999996</v>
      </c>
      <c r="H16" s="31">
        <f t="shared" si="1"/>
        <v>3993443.7799999993</v>
      </c>
    </row>
    <row r="17" spans="2:8" ht="15.75" x14ac:dyDescent="0.25">
      <c r="B17" s="6" t="s">
        <v>97</v>
      </c>
      <c r="C17" s="30" t="s">
        <v>98</v>
      </c>
      <c r="D17" s="31">
        <v>452389657.35000002</v>
      </c>
      <c r="E17" s="31">
        <v>144659484.38999999</v>
      </c>
      <c r="F17" s="32">
        <f t="shared" si="0"/>
        <v>31.976744392739594</v>
      </c>
      <c r="G17" s="31">
        <v>128801864.84999999</v>
      </c>
      <c r="H17" s="31">
        <f t="shared" si="1"/>
        <v>-15857619.539999992</v>
      </c>
    </row>
    <row r="18" spans="2:8" ht="15.75" x14ac:dyDescent="0.25">
      <c r="B18" s="17" t="s">
        <v>99</v>
      </c>
      <c r="C18" s="28" t="s">
        <v>100</v>
      </c>
      <c r="D18" s="20">
        <v>2884145</v>
      </c>
      <c r="E18" s="20">
        <v>2002633.92</v>
      </c>
      <c r="F18" s="33">
        <f t="shared" si="0"/>
        <v>69.435965251400319</v>
      </c>
      <c r="G18" s="20">
        <v>506860.15</v>
      </c>
      <c r="H18" s="31">
        <f t="shared" si="1"/>
        <v>-1495773.77</v>
      </c>
    </row>
    <row r="19" spans="2:8" ht="15.75" x14ac:dyDescent="0.25">
      <c r="B19" s="17" t="s">
        <v>101</v>
      </c>
      <c r="C19" s="28" t="s">
        <v>102</v>
      </c>
      <c r="D19" s="20">
        <v>61281840</v>
      </c>
      <c r="E19" s="20">
        <v>27486269.379999999</v>
      </c>
      <c r="F19" s="33">
        <f t="shared" si="0"/>
        <v>44.85222601018507</v>
      </c>
      <c r="G19" s="20">
        <v>31478874.289999999</v>
      </c>
      <c r="H19" s="31">
        <f t="shared" si="1"/>
        <v>3992604.91</v>
      </c>
    </row>
    <row r="20" spans="2:8" ht="15.75" x14ac:dyDescent="0.25">
      <c r="B20" s="17" t="s">
        <v>103</v>
      </c>
      <c r="C20" s="28" t="s">
        <v>104</v>
      </c>
      <c r="D20" s="20">
        <v>369820364.85000002</v>
      </c>
      <c r="E20" s="20">
        <v>110749422.7</v>
      </c>
      <c r="F20" s="33">
        <f t="shared" si="0"/>
        <v>29.946815596518118</v>
      </c>
      <c r="G20" s="20">
        <v>84073652.569999993</v>
      </c>
      <c r="H20" s="31">
        <f t="shared" si="1"/>
        <v>-26675770.13000001</v>
      </c>
    </row>
    <row r="21" spans="2:8" ht="15.75" x14ac:dyDescent="0.25">
      <c r="B21" s="17" t="s">
        <v>105</v>
      </c>
      <c r="C21" s="28" t="s">
        <v>106</v>
      </c>
      <c r="D21" s="20">
        <v>15735807.5</v>
      </c>
      <c r="E21" s="20">
        <v>4026815.43</v>
      </c>
      <c r="F21" s="33">
        <f t="shared" si="0"/>
        <v>25.590141656219423</v>
      </c>
      <c r="G21" s="20">
        <v>10824597.289999999</v>
      </c>
      <c r="H21" s="31">
        <f t="shared" si="1"/>
        <v>6797781.8599999994</v>
      </c>
    </row>
    <row r="22" spans="2:8" ht="31.5" x14ac:dyDescent="0.25">
      <c r="B22" s="17" t="s">
        <v>107</v>
      </c>
      <c r="C22" s="28" t="s">
        <v>108</v>
      </c>
      <c r="D22" s="20">
        <v>2667500</v>
      </c>
      <c r="E22" s="20">
        <v>394342.96</v>
      </c>
      <c r="F22" s="33">
        <f t="shared" si="0"/>
        <v>14.783241237113403</v>
      </c>
      <c r="G22" s="20">
        <v>293065.55</v>
      </c>
      <c r="H22" s="31">
        <f t="shared" si="1"/>
        <v>-101277.41000000003</v>
      </c>
    </row>
    <row r="23" spans="2:8" ht="15.75" x14ac:dyDescent="0.25">
      <c r="B23" s="6" t="s">
        <v>109</v>
      </c>
      <c r="C23" s="30" t="s">
        <v>110</v>
      </c>
      <c r="D23" s="31">
        <v>1216367478.0699999</v>
      </c>
      <c r="E23" s="31">
        <v>316807172.42000002</v>
      </c>
      <c r="F23" s="32">
        <f t="shared" si="0"/>
        <v>26.045350449740347</v>
      </c>
      <c r="G23" s="31">
        <v>324250698.55000001</v>
      </c>
      <c r="H23" s="31">
        <f t="shared" si="1"/>
        <v>7443526.1299999952</v>
      </c>
    </row>
    <row r="24" spans="2:8" ht="15.75" x14ac:dyDescent="0.25">
      <c r="B24" s="17" t="s">
        <v>111</v>
      </c>
      <c r="C24" s="28" t="s">
        <v>112</v>
      </c>
      <c r="D24" s="20">
        <v>185053201.55000001</v>
      </c>
      <c r="E24" s="20">
        <v>24149986.699999999</v>
      </c>
      <c r="F24" s="33">
        <f t="shared" si="0"/>
        <v>13.050293914247602</v>
      </c>
      <c r="G24" s="20">
        <v>48936248.5</v>
      </c>
      <c r="H24" s="31">
        <f t="shared" si="1"/>
        <v>24786261.800000001</v>
      </c>
    </row>
    <row r="25" spans="2:8" ht="15.75" x14ac:dyDescent="0.25">
      <c r="B25" s="17" t="s">
        <v>113</v>
      </c>
      <c r="C25" s="28" t="s">
        <v>114</v>
      </c>
      <c r="D25" s="20">
        <v>174898370.38999999</v>
      </c>
      <c r="E25" s="20">
        <v>11322089.039999999</v>
      </c>
      <c r="F25" s="33">
        <f t="shared" si="0"/>
        <v>6.4735246044621535</v>
      </c>
      <c r="G25" s="20">
        <v>20299178.25</v>
      </c>
      <c r="H25" s="31">
        <f t="shared" si="1"/>
        <v>8977089.2100000009</v>
      </c>
    </row>
    <row r="26" spans="2:8" ht="15.75" x14ac:dyDescent="0.25">
      <c r="B26" s="17" t="s">
        <v>115</v>
      </c>
      <c r="C26" s="28" t="s">
        <v>116</v>
      </c>
      <c r="D26" s="20">
        <v>856415906.13</v>
      </c>
      <c r="E26" s="20">
        <v>281335096.68000001</v>
      </c>
      <c r="F26" s="33">
        <f t="shared" si="0"/>
        <v>32.85028858832225</v>
      </c>
      <c r="G26" s="20">
        <v>255015271.80000001</v>
      </c>
      <c r="H26" s="31">
        <f t="shared" si="1"/>
        <v>-26319824.879999995</v>
      </c>
    </row>
    <row r="27" spans="2:8" ht="15.75" x14ac:dyDescent="0.25">
      <c r="B27" s="6" t="s">
        <v>117</v>
      </c>
      <c r="C27" s="30" t="s">
        <v>118</v>
      </c>
      <c r="D27" s="31">
        <v>24149700</v>
      </c>
      <c r="E27" s="31">
        <v>1729688.32</v>
      </c>
      <c r="F27" s="32">
        <f t="shared" si="0"/>
        <v>7.162359449599788</v>
      </c>
      <c r="G27" s="31">
        <v>2914803.44</v>
      </c>
      <c r="H27" s="31">
        <f t="shared" si="1"/>
        <v>1185115.1199999999</v>
      </c>
    </row>
    <row r="28" spans="2:8" ht="31.5" x14ac:dyDescent="0.25">
      <c r="B28" s="17" t="s">
        <v>119</v>
      </c>
      <c r="C28" s="28" t="s">
        <v>120</v>
      </c>
      <c r="D28" s="20">
        <v>2981700</v>
      </c>
      <c r="E28" s="20">
        <v>0</v>
      </c>
      <c r="F28" s="33">
        <f t="shared" si="0"/>
        <v>0</v>
      </c>
      <c r="G28" s="20">
        <v>0</v>
      </c>
      <c r="H28" s="31">
        <f t="shared" si="1"/>
        <v>0</v>
      </c>
    </row>
    <row r="29" spans="2:8" ht="31.5" x14ac:dyDescent="0.25">
      <c r="B29" s="17" t="s">
        <v>121</v>
      </c>
      <c r="C29" s="28" t="s">
        <v>122</v>
      </c>
      <c r="D29" s="20">
        <v>21168000</v>
      </c>
      <c r="E29" s="20">
        <v>1729688.32</v>
      </c>
      <c r="F29" s="33">
        <f t="shared" si="0"/>
        <v>8.1712411186696912</v>
      </c>
      <c r="G29" s="20">
        <v>2914803.44</v>
      </c>
      <c r="H29" s="31">
        <f t="shared" si="1"/>
        <v>1185115.1199999999</v>
      </c>
    </row>
    <row r="30" spans="2:8" ht="15.75" x14ac:dyDescent="0.25">
      <c r="B30" s="6" t="s">
        <v>123</v>
      </c>
      <c r="C30" s="30" t="s">
        <v>124</v>
      </c>
      <c r="D30" s="31">
        <v>4119554013.6199999</v>
      </c>
      <c r="E30" s="31">
        <v>2285374019.5799999</v>
      </c>
      <c r="F30" s="32">
        <f t="shared" si="0"/>
        <v>55.476248448840217</v>
      </c>
      <c r="G30" s="31">
        <v>2102517774.05</v>
      </c>
      <c r="H30" s="31">
        <f t="shared" si="1"/>
        <v>-182856245.52999997</v>
      </c>
    </row>
    <row r="31" spans="2:8" ht="15.75" x14ac:dyDescent="0.25">
      <c r="B31" s="17" t="s">
        <v>125</v>
      </c>
      <c r="C31" s="28" t="s">
        <v>126</v>
      </c>
      <c r="D31" s="20">
        <v>1454337888.9000001</v>
      </c>
      <c r="E31" s="20">
        <v>798147164.14999998</v>
      </c>
      <c r="F31" s="33">
        <f t="shared" si="0"/>
        <v>54.880449051195725</v>
      </c>
      <c r="G31" s="20">
        <v>774406848.51999998</v>
      </c>
      <c r="H31" s="31">
        <f t="shared" si="1"/>
        <v>-23740315.629999995</v>
      </c>
    </row>
    <row r="32" spans="2:8" ht="15.75" x14ac:dyDescent="0.25">
      <c r="B32" s="17" t="s">
        <v>127</v>
      </c>
      <c r="C32" s="28" t="s">
        <v>128</v>
      </c>
      <c r="D32" s="20">
        <v>2377265737.2199998</v>
      </c>
      <c r="E32" s="20">
        <v>1388053722.8900001</v>
      </c>
      <c r="F32" s="33">
        <f t="shared" si="0"/>
        <v>58.388664807545034</v>
      </c>
      <c r="G32" s="20">
        <v>1232895062.46</v>
      </c>
      <c r="H32" s="31">
        <f t="shared" si="1"/>
        <v>-155158660.43000007</v>
      </c>
    </row>
    <row r="33" spans="2:8" ht="15.75" x14ac:dyDescent="0.25">
      <c r="B33" s="17" t="s">
        <v>129</v>
      </c>
      <c r="C33" s="28" t="s">
        <v>130</v>
      </c>
      <c r="D33" s="20">
        <v>142482100</v>
      </c>
      <c r="E33" s="20">
        <v>68256622.280000001</v>
      </c>
      <c r="F33" s="33">
        <f t="shared" si="0"/>
        <v>47.905401646943723</v>
      </c>
      <c r="G33" s="20">
        <v>67393566</v>
      </c>
      <c r="H33" s="31">
        <f t="shared" si="1"/>
        <v>-863056.28000000119</v>
      </c>
    </row>
    <row r="34" spans="2:8" ht="31.5" x14ac:dyDescent="0.25">
      <c r="B34" s="17" t="s">
        <v>131</v>
      </c>
      <c r="C34" s="28" t="s">
        <v>132</v>
      </c>
      <c r="D34" s="20">
        <v>106000</v>
      </c>
      <c r="E34" s="20">
        <v>32000</v>
      </c>
      <c r="F34" s="33">
        <f t="shared" si="0"/>
        <v>30.188679245283019</v>
      </c>
      <c r="G34" s="20">
        <v>113500</v>
      </c>
      <c r="H34" s="31">
        <f t="shared" si="1"/>
        <v>81500</v>
      </c>
    </row>
    <row r="35" spans="2:8" ht="15.75" x14ac:dyDescent="0.25">
      <c r="B35" s="17" t="s">
        <v>133</v>
      </c>
      <c r="C35" s="28" t="s">
        <v>134</v>
      </c>
      <c r="D35" s="20">
        <v>33239680</v>
      </c>
      <c r="E35" s="20">
        <v>14827400</v>
      </c>
      <c r="F35" s="33">
        <f t="shared" si="0"/>
        <v>44.607529314361635</v>
      </c>
      <c r="G35" s="20">
        <v>11609239.689999999</v>
      </c>
      <c r="H35" s="31">
        <f t="shared" si="1"/>
        <v>-3218160.3100000005</v>
      </c>
    </row>
    <row r="36" spans="2:8" ht="15.75" x14ac:dyDescent="0.25">
      <c r="B36" s="17" t="s">
        <v>135</v>
      </c>
      <c r="C36" s="28" t="s">
        <v>136</v>
      </c>
      <c r="D36" s="20">
        <v>112122607.5</v>
      </c>
      <c r="E36" s="20">
        <v>16057110.26</v>
      </c>
      <c r="F36" s="33">
        <f t="shared" si="0"/>
        <v>14.321028219041374</v>
      </c>
      <c r="G36" s="20">
        <v>16099557.380000001</v>
      </c>
      <c r="H36" s="31">
        <f t="shared" si="1"/>
        <v>42447.120000001043</v>
      </c>
    </row>
    <row r="37" spans="2:8" ht="15.75" x14ac:dyDescent="0.25">
      <c r="B37" s="6" t="s">
        <v>137</v>
      </c>
      <c r="C37" s="30" t="s">
        <v>138</v>
      </c>
      <c r="D37" s="31">
        <v>558742893.20000005</v>
      </c>
      <c r="E37" s="31">
        <v>220143034.90000001</v>
      </c>
      <c r="F37" s="32">
        <f t="shared" si="0"/>
        <v>39.399702005910001</v>
      </c>
      <c r="G37" s="31">
        <v>210181832.09999999</v>
      </c>
      <c r="H37" s="31">
        <f t="shared" si="1"/>
        <v>-9961202.8000000119</v>
      </c>
    </row>
    <row r="38" spans="2:8" ht="15.75" x14ac:dyDescent="0.25">
      <c r="B38" s="17" t="s">
        <v>139</v>
      </c>
      <c r="C38" s="28" t="s">
        <v>140</v>
      </c>
      <c r="D38" s="20">
        <v>546771593.21000004</v>
      </c>
      <c r="E38" s="20">
        <v>214777526.5</v>
      </c>
      <c r="F38" s="33">
        <f t="shared" si="0"/>
        <v>39.281032366564411</v>
      </c>
      <c r="G38" s="20">
        <v>205707662.33000001</v>
      </c>
      <c r="H38" s="31">
        <f t="shared" si="1"/>
        <v>-9069864.1699999869</v>
      </c>
    </row>
    <row r="39" spans="2:8" ht="31.5" x14ac:dyDescent="0.25">
      <c r="B39" s="17" t="s">
        <v>141</v>
      </c>
      <c r="C39" s="28" t="s">
        <v>142</v>
      </c>
      <c r="D39" s="20">
        <v>11971299.99</v>
      </c>
      <c r="E39" s="20">
        <v>5365508.4000000004</v>
      </c>
      <c r="F39" s="33">
        <f t="shared" si="0"/>
        <v>44.81976397285154</v>
      </c>
      <c r="G39" s="20">
        <v>4474169.7699999996</v>
      </c>
      <c r="H39" s="31">
        <f t="shared" si="1"/>
        <v>-891338.63000000082</v>
      </c>
    </row>
    <row r="40" spans="2:8" ht="15.75" x14ac:dyDescent="0.25">
      <c r="B40" s="6" t="s">
        <v>143</v>
      </c>
      <c r="C40" s="30" t="s">
        <v>144</v>
      </c>
      <c r="D40" s="31">
        <v>7932000</v>
      </c>
      <c r="E40" s="31">
        <v>2874179.86</v>
      </c>
      <c r="F40" s="32">
        <f t="shared" si="0"/>
        <v>36.235247856782649</v>
      </c>
      <c r="G40" s="31">
        <v>3106590.92</v>
      </c>
      <c r="H40" s="31">
        <f t="shared" si="1"/>
        <v>232411.06000000006</v>
      </c>
    </row>
    <row r="41" spans="2:8" ht="15.75" x14ac:dyDescent="0.25">
      <c r="B41" s="17" t="s">
        <v>145</v>
      </c>
      <c r="C41" s="28" t="s">
        <v>146</v>
      </c>
      <c r="D41" s="20">
        <v>7932000</v>
      </c>
      <c r="E41" s="20">
        <v>2874179.86</v>
      </c>
      <c r="F41" s="33">
        <f t="shared" si="0"/>
        <v>36.235247856782649</v>
      </c>
      <c r="G41" s="20">
        <v>3106590.92</v>
      </c>
      <c r="H41" s="31">
        <f t="shared" si="1"/>
        <v>232411.06000000006</v>
      </c>
    </row>
    <row r="42" spans="2:8" ht="15.75" x14ac:dyDescent="0.25">
      <c r="B42" s="6" t="s">
        <v>147</v>
      </c>
      <c r="C42" s="30" t="s">
        <v>148</v>
      </c>
      <c r="D42" s="31">
        <v>231221900</v>
      </c>
      <c r="E42" s="31">
        <v>87971887.909999996</v>
      </c>
      <c r="F42" s="32">
        <f t="shared" si="0"/>
        <v>38.046520640994643</v>
      </c>
      <c r="G42" s="31">
        <v>96334582.030000001</v>
      </c>
      <c r="H42" s="31">
        <f t="shared" si="1"/>
        <v>8362694.1200000048</v>
      </c>
    </row>
    <row r="43" spans="2:8" ht="15.75" x14ac:dyDescent="0.25">
      <c r="B43" s="17" t="s">
        <v>149</v>
      </c>
      <c r="C43" s="28" t="s">
        <v>150</v>
      </c>
      <c r="D43" s="20">
        <v>17301900</v>
      </c>
      <c r="E43" s="20">
        <v>6530705.29</v>
      </c>
      <c r="F43" s="33">
        <f t="shared" si="0"/>
        <v>37.745596090602767</v>
      </c>
      <c r="G43" s="20">
        <v>6801138.6500000004</v>
      </c>
      <c r="H43" s="31">
        <f t="shared" si="1"/>
        <v>270433.36000000034</v>
      </c>
    </row>
    <row r="44" spans="2:8" ht="15.75" x14ac:dyDescent="0.25">
      <c r="B44" s="17" t="s">
        <v>151</v>
      </c>
      <c r="C44" s="28" t="s">
        <v>152</v>
      </c>
      <c r="D44" s="20">
        <v>101275000</v>
      </c>
      <c r="E44" s="20">
        <v>62378588.439999998</v>
      </c>
      <c r="F44" s="33">
        <f t="shared" si="0"/>
        <v>61.593274194026158</v>
      </c>
      <c r="G44" s="20">
        <v>47123929.549999997</v>
      </c>
      <c r="H44" s="31">
        <f t="shared" si="1"/>
        <v>-15254658.890000001</v>
      </c>
    </row>
    <row r="45" spans="2:8" ht="15.75" x14ac:dyDescent="0.25">
      <c r="B45" s="17" t="s">
        <v>153</v>
      </c>
      <c r="C45" s="28" t="s">
        <v>154</v>
      </c>
      <c r="D45" s="20">
        <v>112645000</v>
      </c>
      <c r="E45" s="20">
        <v>19062594.18</v>
      </c>
      <c r="F45" s="33">
        <f t="shared" si="0"/>
        <v>16.922716658529009</v>
      </c>
      <c r="G45" s="20">
        <v>42409513.829999998</v>
      </c>
      <c r="H45" s="31">
        <f t="shared" si="1"/>
        <v>23346919.649999999</v>
      </c>
    </row>
    <row r="46" spans="2:8" ht="15.75" x14ac:dyDescent="0.25">
      <c r="B46" s="6" t="s">
        <v>155</v>
      </c>
      <c r="C46" s="30" t="s">
        <v>156</v>
      </c>
      <c r="D46" s="31">
        <v>461807024</v>
      </c>
      <c r="E46" s="31">
        <v>168726535.02000001</v>
      </c>
      <c r="F46" s="32">
        <f t="shared" si="0"/>
        <v>36.536156067647866</v>
      </c>
      <c r="G46" s="31">
        <v>175816272.05000001</v>
      </c>
      <c r="H46" s="31">
        <f t="shared" si="1"/>
        <v>7089737.0300000012</v>
      </c>
    </row>
    <row r="47" spans="2:8" ht="15.75" x14ac:dyDescent="0.25">
      <c r="B47" s="17" t="s">
        <v>157</v>
      </c>
      <c r="C47" s="28" t="s">
        <v>158</v>
      </c>
      <c r="D47" s="20">
        <v>259943204</v>
      </c>
      <c r="E47" s="20">
        <v>103097411.65000001</v>
      </c>
      <c r="F47" s="33">
        <f t="shared" si="0"/>
        <v>39.661514539922351</v>
      </c>
      <c r="G47" s="20">
        <v>111420750.75</v>
      </c>
      <c r="H47" s="31">
        <f t="shared" si="1"/>
        <v>8323339.099999994</v>
      </c>
    </row>
    <row r="48" spans="2:8" ht="15.75" x14ac:dyDescent="0.25">
      <c r="B48" s="17" t="s">
        <v>159</v>
      </c>
      <c r="C48" s="28" t="s">
        <v>160</v>
      </c>
      <c r="D48" s="20">
        <v>7660140</v>
      </c>
      <c r="E48" s="20">
        <v>1369187.82</v>
      </c>
      <c r="F48" s="33">
        <f t="shared" si="0"/>
        <v>17.874187939123829</v>
      </c>
      <c r="G48" s="20">
        <v>0</v>
      </c>
      <c r="H48" s="31">
        <f t="shared" si="1"/>
        <v>-1369187.82</v>
      </c>
    </row>
    <row r="49" spans="2:8" ht="15.75" x14ac:dyDescent="0.25">
      <c r="B49" s="17" t="s">
        <v>161</v>
      </c>
      <c r="C49" s="28" t="s">
        <v>162</v>
      </c>
      <c r="D49" s="20">
        <v>182737680</v>
      </c>
      <c r="E49" s="20">
        <v>58322788</v>
      </c>
      <c r="F49" s="33">
        <f t="shared" si="0"/>
        <v>31.916125891496488</v>
      </c>
      <c r="G49" s="20">
        <v>57861901.899999999</v>
      </c>
      <c r="H49" s="31">
        <f t="shared" si="1"/>
        <v>-460886.10000000149</v>
      </c>
    </row>
    <row r="50" spans="2:8" ht="31.5" x14ac:dyDescent="0.25">
      <c r="B50" s="17" t="s">
        <v>163</v>
      </c>
      <c r="C50" s="28" t="s">
        <v>164</v>
      </c>
      <c r="D50" s="20">
        <v>11466000</v>
      </c>
      <c r="E50" s="20">
        <v>5937147.5499999998</v>
      </c>
      <c r="F50" s="33">
        <f t="shared" si="0"/>
        <v>51.780460055817201</v>
      </c>
      <c r="G50" s="20">
        <v>6533619.4000000004</v>
      </c>
      <c r="H50" s="31">
        <f t="shared" si="1"/>
        <v>596471.85000000056</v>
      </c>
    </row>
    <row r="51" spans="2:8" ht="31.5" x14ac:dyDescent="0.25">
      <c r="B51" s="6" t="s">
        <v>165</v>
      </c>
      <c r="C51" s="30" t="s">
        <v>166</v>
      </c>
      <c r="D51" s="31">
        <v>39000000</v>
      </c>
      <c r="E51" s="31">
        <v>12433005.09</v>
      </c>
      <c r="F51" s="32">
        <f t="shared" si="0"/>
        <v>31.879500230769231</v>
      </c>
      <c r="G51" s="31">
        <v>9461119.2300000004</v>
      </c>
      <c r="H51" s="31">
        <f t="shared" si="1"/>
        <v>-2971885.8599999994</v>
      </c>
    </row>
    <row r="52" spans="2:8" ht="31.5" x14ac:dyDescent="0.25">
      <c r="B52" s="17" t="s">
        <v>167</v>
      </c>
      <c r="C52" s="28" t="s">
        <v>168</v>
      </c>
      <c r="D52" s="20">
        <v>39000000</v>
      </c>
      <c r="E52" s="20">
        <v>12433005.09</v>
      </c>
      <c r="F52" s="33">
        <f t="shared" si="0"/>
        <v>31.879500230769231</v>
      </c>
      <c r="G52" s="20">
        <v>9461119.2300000004</v>
      </c>
      <c r="H52" s="31">
        <f t="shared" si="1"/>
        <v>-2971885.8599999994</v>
      </c>
    </row>
    <row r="53" spans="2:8" ht="15.75" x14ac:dyDescent="0.25">
      <c r="B53" s="6" t="s">
        <v>70</v>
      </c>
      <c r="C53" s="30" t="s">
        <v>169</v>
      </c>
      <c r="D53" s="31">
        <f>D51+D46+D42+D40+D37+D30+D27+D23+D17+D14+D12+D6</f>
        <v>8310575764.6499996</v>
      </c>
      <c r="E53" s="31">
        <f>E51+E46+E42+E40+E37+E30+E27+E23+E17+E14+E12+E6</f>
        <v>3754114560.5999994</v>
      </c>
      <c r="F53" s="32">
        <f t="shared" si="0"/>
        <v>45.172737327882409</v>
      </c>
      <c r="G53" s="31">
        <f>G51+G46+G42+G40+G37+G30+G27+G23+G17+G14+G12+G6</f>
        <v>3564780140.5900002</v>
      </c>
      <c r="H53" s="31">
        <f t="shared" si="1"/>
        <v>-189334420.00999928</v>
      </c>
    </row>
    <row r="55" spans="2:8" x14ac:dyDescent="0.25">
      <c r="D55" s="34"/>
      <c r="E55" s="34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2021-04-12T06:56:12Z</dcterms:modified>
</cp:coreProperties>
</file>